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l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23"/>
  <sheetViews>
    <sheetView workbookViewId="0">
      <selection activeCell="A1" sqref="A1"/>
    </sheetView>
  </sheetViews>
  <sheetFormatPr baseColWidth="8" defaultRowHeight="15"/>
  <cols>
    <col width="31.7" customWidth="1" min="1" max="1"/>
  </cols>
  <sheetData>
    <row r="1">
      <c r="A1" t="inlineStr">
        <is>
          <t>Reorder point</t>
        </is>
      </c>
      <c r="B1" t="n">
        <v>180</v>
      </c>
    </row>
    <row r="2">
      <c r="A2" t="inlineStr">
        <is>
          <t>Order quantity</t>
        </is>
      </c>
      <c r="B2" t="n">
        <v>400</v>
      </c>
    </row>
    <row r="3">
      <c r="A3" t="inlineStr">
        <is>
          <t>Holding cost / unit / month</t>
        </is>
      </c>
      <c r="B3" t="n">
        <v>0.5</v>
      </c>
    </row>
    <row r="4">
      <c r="A4" t="inlineStr">
        <is>
          <t>Lost sale cost / unit</t>
        </is>
      </c>
      <c r="B4" t="n">
        <v>8</v>
      </c>
    </row>
    <row r="5">
      <c r="A5" t="inlineStr">
        <is>
          <t>Order cost</t>
        </is>
      </c>
      <c r="B5" t="n">
        <v>150</v>
      </c>
    </row>
    <row r="6">
      <c r="A6" t="inlineStr">
        <is>
          <t>Starting stock</t>
        </is>
      </c>
      <c r="B6" t="n">
        <v>400</v>
      </c>
    </row>
    <row r="7"/>
    <row r="8"/>
    <row r="9">
      <c r="A9" t="inlineStr">
        <is>
          <t>Month</t>
        </is>
      </c>
      <c r="B9" t="n">
        <v>1</v>
      </c>
      <c r="C9" t="n">
        <v>2</v>
      </c>
      <c r="D9" t="n">
        <v>3</v>
      </c>
      <c r="E9" t="n">
        <v>4</v>
      </c>
      <c r="F9" t="n">
        <v>5</v>
      </c>
      <c r="G9" t="n">
        <v>6</v>
      </c>
      <c r="H9" t="n">
        <v>7</v>
      </c>
      <c r="I9" t="n">
        <v>8</v>
      </c>
      <c r="J9" t="n">
        <v>9</v>
      </c>
      <c r="K9" t="n">
        <v>10</v>
      </c>
      <c r="L9" t="n">
        <v>11</v>
      </c>
      <c r="M9" t="n">
        <v>12</v>
      </c>
    </row>
    <row r="10">
      <c r="A10" t="inlineStr">
        <is>
          <t>Demand</t>
        </is>
      </c>
      <c r="B10" t="n">
        <v>100</v>
      </c>
      <c r="C10" t="n">
        <v>100</v>
      </c>
      <c r="D10" t="n">
        <v>100</v>
      </c>
      <c r="E10" t="n">
        <v>100</v>
      </c>
      <c r="F10" t="n">
        <v>100</v>
      </c>
      <c r="G10" t="n">
        <v>100</v>
      </c>
      <c r="H10" t="n">
        <v>100</v>
      </c>
      <c r="I10" t="n">
        <v>100</v>
      </c>
      <c r="J10" t="n">
        <v>100</v>
      </c>
      <c r="K10" t="n">
        <v>100</v>
      </c>
      <c r="L10" t="n">
        <v>100</v>
      </c>
      <c r="M10" t="n">
        <v>100</v>
      </c>
    </row>
    <row r="11">
      <c r="A11" t="inlineStr">
        <is>
          <t>Opening</t>
        </is>
      </c>
      <c r="B11">
        <f>$B$6</f>
        <v/>
      </c>
      <c r="C11">
        <f>B17</f>
        <v/>
      </c>
      <c r="D11">
        <f>C17</f>
        <v/>
      </c>
      <c r="E11">
        <f>D17</f>
        <v/>
      </c>
      <c r="F11">
        <f>E17</f>
        <v/>
      </c>
      <c r="G11">
        <f>F17</f>
        <v/>
      </c>
      <c r="H11">
        <f>G17</f>
        <v/>
      </c>
      <c r="I11">
        <f>H17</f>
        <v/>
      </c>
      <c r="J11">
        <f>I17</f>
        <v/>
      </c>
      <c r="K11">
        <f>J17</f>
        <v/>
      </c>
      <c r="L11">
        <f>K17</f>
        <v/>
      </c>
      <c r="M11">
        <f>L17</f>
        <v/>
      </c>
    </row>
    <row r="12">
      <c r="A12" t="inlineStr">
        <is>
          <t>Received</t>
        </is>
      </c>
      <c r="B12" t="n">
        <v>0</v>
      </c>
      <c r="C12">
        <f>B18</f>
        <v/>
      </c>
      <c r="D12">
        <f>C18</f>
        <v/>
      </c>
      <c r="E12">
        <f>D18</f>
        <v/>
      </c>
      <c r="F12">
        <f>E18</f>
        <v/>
      </c>
      <c r="G12">
        <f>F18</f>
        <v/>
      </c>
      <c r="H12">
        <f>G18</f>
        <v/>
      </c>
      <c r="I12">
        <f>H18</f>
        <v/>
      </c>
      <c r="J12">
        <f>I18</f>
        <v/>
      </c>
      <c r="K12">
        <f>J18</f>
        <v/>
      </c>
      <c r="L12">
        <f>K18</f>
        <v/>
      </c>
      <c r="M12">
        <f>L18</f>
        <v/>
      </c>
    </row>
    <row r="13">
      <c r="A13" t="inlineStr">
        <is>
          <t>Available</t>
        </is>
      </c>
      <c r="B13">
        <f>B11+B12</f>
        <v/>
      </c>
      <c r="C13">
        <f>C11+C12</f>
        <v/>
      </c>
      <c r="D13">
        <f>D11+D12</f>
        <v/>
      </c>
      <c r="E13">
        <f>E11+E12</f>
        <v/>
      </c>
      <c r="F13">
        <f>F11+F12</f>
        <v/>
      </c>
      <c r="G13">
        <f>G11+G12</f>
        <v/>
      </c>
      <c r="H13">
        <f>H11+H12</f>
        <v/>
      </c>
      <c r="I13">
        <f>I11+I12</f>
        <v/>
      </c>
      <c r="J13">
        <f>J11+J12</f>
        <v/>
      </c>
      <c r="K13">
        <f>K11+K12</f>
        <v/>
      </c>
      <c r="L13">
        <f>L11+L12</f>
        <v/>
      </c>
      <c r="M13">
        <f>M11+M12</f>
        <v/>
      </c>
    </row>
    <row r="14">
      <c r="A14" t="inlineStr">
        <is>
          <t>Sold</t>
        </is>
      </c>
      <c r="B14">
        <f>MIN(B10,B13)</f>
        <v/>
      </c>
      <c r="C14">
        <f>MIN(C10,C13)</f>
        <v/>
      </c>
      <c r="D14">
        <f>MIN(D10,D13)</f>
        <v/>
      </c>
      <c r="E14">
        <f>MIN(E10,E13)</f>
        <v/>
      </c>
      <c r="F14">
        <f>MIN(F10,F13)</f>
        <v/>
      </c>
      <c r="G14">
        <f>MIN(G10,G13)</f>
        <v/>
      </c>
      <c r="H14">
        <f>MIN(H10,H13)</f>
        <v/>
      </c>
      <c r="I14">
        <f>MIN(I10,I13)</f>
        <v/>
      </c>
      <c r="J14">
        <f>MIN(J10,J13)</f>
        <v/>
      </c>
      <c r="K14">
        <f>MIN(K10,K13)</f>
        <v/>
      </c>
      <c r="L14">
        <f>MIN(L10,L13)</f>
        <v/>
      </c>
      <c r="M14">
        <f>MIN(M10,M13)</f>
        <v/>
      </c>
    </row>
    <row r="15">
      <c r="A15" t="inlineStr">
        <is>
          <t>Lost</t>
        </is>
      </c>
      <c r="B15">
        <f>B10-B14</f>
        <v/>
      </c>
      <c r="C15">
        <f>C10-C14</f>
        <v/>
      </c>
      <c r="D15">
        <f>D10-D14</f>
        <v/>
      </c>
      <c r="E15">
        <f>E10-E14</f>
        <v/>
      </c>
      <c r="F15">
        <f>F10-F14</f>
        <v/>
      </c>
      <c r="G15">
        <f>G10-G14</f>
        <v/>
      </c>
      <c r="H15">
        <f>H10-H14</f>
        <v/>
      </c>
      <c r="I15">
        <f>I10-I14</f>
        <v/>
      </c>
      <c r="J15">
        <f>J10-J14</f>
        <v/>
      </c>
      <c r="K15">
        <f>K10-K14</f>
        <v/>
      </c>
      <c r="L15">
        <f>L10-L14</f>
        <v/>
      </c>
      <c r="M15">
        <f>M10-M14</f>
        <v/>
      </c>
    </row>
    <row r="16">
      <c r="A16" t="inlineStr">
        <is>
          <t>Stock after sales</t>
        </is>
      </c>
      <c r="B16">
        <f>B13-B14</f>
        <v/>
      </c>
      <c r="C16">
        <f>C13-C14</f>
        <v/>
      </c>
      <c r="D16">
        <f>D13-D14</f>
        <v/>
      </c>
      <c r="E16">
        <f>E13-E14</f>
        <v/>
      </c>
      <c r="F16">
        <f>F13-F14</f>
        <v/>
      </c>
      <c r="G16">
        <f>G13-G14</f>
        <v/>
      </c>
      <c r="H16">
        <f>H13-H14</f>
        <v/>
      </c>
      <c r="I16">
        <f>I13-I14</f>
        <v/>
      </c>
      <c r="J16">
        <f>J13-J14</f>
        <v/>
      </c>
      <c r="K16">
        <f>K13-K14</f>
        <v/>
      </c>
      <c r="L16">
        <f>L13-L14</f>
        <v/>
      </c>
      <c r="M16">
        <f>M13-M14</f>
        <v/>
      </c>
    </row>
    <row r="17">
      <c r="A17" t="inlineStr">
        <is>
          <t>Closing</t>
        </is>
      </c>
      <c r="B17">
        <f>B16</f>
        <v/>
      </c>
      <c r="C17">
        <f>C16</f>
        <v/>
      </c>
      <c r="D17">
        <f>D16</f>
        <v/>
      </c>
      <c r="E17">
        <f>E16</f>
        <v/>
      </c>
      <c r="F17">
        <f>F16</f>
        <v/>
      </c>
      <c r="G17">
        <f>G16</f>
        <v/>
      </c>
      <c r="H17">
        <f>H16</f>
        <v/>
      </c>
      <c r="I17">
        <f>I16</f>
        <v/>
      </c>
      <c r="J17">
        <f>J16</f>
        <v/>
      </c>
      <c r="K17">
        <f>K16</f>
        <v/>
      </c>
      <c r="L17">
        <f>L16</f>
        <v/>
      </c>
      <c r="M17">
        <f>M16</f>
        <v/>
      </c>
    </row>
    <row r="18">
      <c r="A18" t="inlineStr">
        <is>
          <t>Order</t>
        </is>
      </c>
      <c r="B18">
        <f>IF(B16&lt;$B$1,$B$2,0)</f>
        <v/>
      </c>
      <c r="C18">
        <f>IF(C16&lt;$B$1,$B$2,0)</f>
        <v/>
      </c>
      <c r="D18">
        <f>IF(D16&lt;$B$1,$B$2,0)</f>
        <v/>
      </c>
      <c r="E18">
        <f>IF(E16&lt;$B$1,$B$2,0)</f>
        <v/>
      </c>
      <c r="F18">
        <f>IF(F16&lt;$B$1,$B$2,0)</f>
        <v/>
      </c>
      <c r="G18">
        <f>IF(G16&lt;$B$1,$B$2,0)</f>
        <v/>
      </c>
      <c r="H18">
        <f>IF(H16&lt;$B$1,$B$2,0)</f>
        <v/>
      </c>
      <c r="I18">
        <f>IF(I16&lt;$B$1,$B$2,0)</f>
        <v/>
      </c>
      <c r="J18">
        <f>IF(J16&lt;$B$1,$B$2,0)</f>
        <v/>
      </c>
      <c r="K18">
        <f>IF(K16&lt;$B$1,$B$2,0)</f>
        <v/>
      </c>
      <c r="L18">
        <f>IF(L16&lt;$B$1,$B$2,0)</f>
        <v/>
      </c>
      <c r="M18">
        <f>IF(M16&lt;$B$1,$B$2,0)</f>
        <v/>
      </c>
    </row>
    <row r="19">
      <c r="A19" t="inlineStr">
        <is>
          <t>Cost</t>
        </is>
      </c>
      <c r="B19">
        <f>B16*$B$3+B15*$B$4+IF(B18&gt;0,$B$5,0)</f>
        <v/>
      </c>
      <c r="C19">
        <f>C16*$B$3+C15*$B$4+IF(C18&gt;0,$B$5,0)</f>
        <v/>
      </c>
      <c r="D19">
        <f>D16*$B$3+D15*$B$4+IF(D18&gt;0,$B$5,0)</f>
        <v/>
      </c>
      <c r="E19">
        <f>E16*$B$3+E15*$B$4+IF(E18&gt;0,$B$5,0)</f>
        <v/>
      </c>
      <c r="F19">
        <f>F16*$B$3+F15*$B$4+IF(F18&gt;0,$B$5,0)</f>
        <v/>
      </c>
      <c r="G19">
        <f>G16*$B$3+G15*$B$4+IF(G18&gt;0,$B$5,0)</f>
        <v/>
      </c>
      <c r="H19">
        <f>H16*$B$3+H15*$B$4+IF(H18&gt;0,$B$5,0)</f>
        <v/>
      </c>
      <c r="I19">
        <f>I16*$B$3+I15*$B$4+IF(I18&gt;0,$B$5,0)</f>
        <v/>
      </c>
      <c r="J19">
        <f>J16*$B$3+J15*$B$4+IF(J18&gt;0,$B$5,0)</f>
        <v/>
      </c>
      <c r="K19">
        <f>K16*$B$3+K15*$B$4+IF(K18&gt;0,$B$5,0)</f>
        <v/>
      </c>
      <c r="L19">
        <f>L16*$B$3+L15*$B$4+IF(L18&gt;0,$B$5,0)</f>
        <v/>
      </c>
      <c r="M19">
        <f>M16*$B$3+M15*$B$4+IF(M18&gt;0,$B$5,0)</f>
        <v/>
      </c>
    </row>
    <row r="20"/>
    <row r="21">
      <c r="A21" t="inlineStr">
        <is>
          <t>Total cost</t>
        </is>
      </c>
      <c r="B21">
        <f>SUM(B19:M19)</f>
        <v/>
      </c>
    </row>
    <row r="22">
      <c r="A22" t="inlineStr">
        <is>
          <t>Fill rate</t>
        </is>
      </c>
      <c r="B22">
        <f>SUM(B14:M14)/SUM(B10:M10)</f>
        <v/>
      </c>
    </row>
    <row r="23">
      <c r="A23" t="inlineStr">
        <is>
          <t>Months with lost sales</t>
        </is>
      </c>
      <c r="B23">
        <f>COUNTIF(B15:M15,"&gt;0")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2026-10-05T12:49:46Z</dcterms:created>
  <dcterms:modified xsi:type="dcterms:W3CDTF">2026-10-05T12:49:46Z</dcterms:modified>
</cp:coreProperties>
</file>